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otals" sheetId="1" r:id="rId1"/>
    <sheet name="Income" sheetId="2" r:id="rId2"/>
    <sheet name="Expenditure" sheetId="3" r:id="rId3"/>
  </sheets>
  <definedNames>
    <definedName name="_xlnm._FilterDatabase" localSheetId="2" hidden="1">'Expenditure'!$B$6:$J$6</definedName>
  </definedNames>
  <calcPr fullCalcOnLoad="1"/>
</workbook>
</file>

<file path=xl/sharedStrings.xml><?xml version="1.0" encoding="utf-8"?>
<sst xmlns="http://schemas.openxmlformats.org/spreadsheetml/2006/main" count="111" uniqueCount="91">
  <si>
    <t>Research and Knowledge Transfer</t>
  </si>
  <si>
    <t>3. E2.1</t>
  </si>
  <si>
    <t>INCOME</t>
  </si>
  <si>
    <t>ESTIMATE</t>
  </si>
  <si>
    <t>TOTAL</t>
  </si>
  <si>
    <t>EXPENDITURE</t>
  </si>
  <si>
    <t>TOTAL EXPENDITURE</t>
  </si>
  <si>
    <t>ACTUAL</t>
  </si>
  <si>
    <t>ESTIMATED</t>
  </si>
  <si>
    <t>TOTAL INCOME</t>
  </si>
  <si>
    <t>NOTES</t>
  </si>
  <si>
    <t>COST CENTRE</t>
  </si>
  <si>
    <t>UNIT COST</t>
  </si>
  <si>
    <t xml:space="preserve">NUMBER OF ATTENDEES: </t>
  </si>
  <si>
    <t xml:space="preserve"> </t>
  </si>
  <si>
    <t>Insert more cells as necessary</t>
  </si>
  <si>
    <t>PAID FOR?</t>
  </si>
  <si>
    <t>VARIANCE</t>
  </si>
  <si>
    <t>PARTICIPANTS</t>
  </si>
  <si>
    <t>EXTERNAL SPONSORSHIP</t>
  </si>
  <si>
    <t>INTERNAL SPONSORSHIP</t>
  </si>
  <si>
    <t>PURCHASE ORDER</t>
  </si>
  <si>
    <t>MARKETING / PUBLICITY</t>
  </si>
  <si>
    <t>CONFERENCE DELEGATE PACK</t>
  </si>
  <si>
    <t>VENUE HIRE</t>
  </si>
  <si>
    <t>ADMINISTRATION</t>
  </si>
  <si>
    <t>TRANSPORT</t>
  </si>
  <si>
    <t>PROCEEDINGS</t>
  </si>
  <si>
    <t>CONTINGENCY</t>
  </si>
  <si>
    <t>Delegate bags</t>
  </si>
  <si>
    <t>Registration fees for invited speakers</t>
  </si>
  <si>
    <t>Invited speakers - travel</t>
  </si>
  <si>
    <t>INVITED SPEAKERS / GUESTS</t>
  </si>
  <si>
    <t>Invited Guests / Staff</t>
  </si>
  <si>
    <t>QUANTITY</t>
  </si>
  <si>
    <t xml:space="preserve">AM Conference Refreshments </t>
  </si>
  <si>
    <t>PM Conference Refreshments</t>
  </si>
  <si>
    <t>Conference finger buffet lunch</t>
  </si>
  <si>
    <t>Dedicated AV staff provision</t>
  </si>
  <si>
    <t>Exhibition Stands</t>
  </si>
  <si>
    <t>Administrative staff</t>
  </si>
  <si>
    <t>DRINKS RECEPTION</t>
  </si>
  <si>
    <t>Standard Delegate Fee (Residential)</t>
  </si>
  <si>
    <t>Standard Delegate Fee (non-residential)</t>
  </si>
  <si>
    <t>PhD / Concesssions (Residential)</t>
  </si>
  <si>
    <t>PhD / Concessions (non-residential)</t>
  </si>
  <si>
    <t>Delegate management - setup</t>
  </si>
  <si>
    <t>Delegate management - residential fee</t>
  </si>
  <si>
    <t>Wireless access login</t>
  </si>
  <si>
    <t>Lanyards</t>
  </si>
  <si>
    <t>Full - residential</t>
  </si>
  <si>
    <t>Full - non residential</t>
  </si>
  <si>
    <t>PhD - residential</t>
  </si>
  <si>
    <t>PhD - non residential</t>
  </si>
  <si>
    <t>Delegate management - non-residential fee</t>
  </si>
  <si>
    <t>Delegate management - others</t>
  </si>
  <si>
    <t>Offline invoice charges</t>
  </si>
  <si>
    <t>XXX1234</t>
  </si>
  <si>
    <t>1-XX-X-XXX..</t>
  </si>
  <si>
    <t>Yes/no</t>
  </si>
  <si>
    <t>Example conference budget (~250 people)</t>
  </si>
  <si>
    <t>A4 notepads</t>
  </si>
  <si>
    <t>Conference venue hire</t>
  </si>
  <si>
    <t>Conference dinner</t>
  </si>
  <si>
    <t>University B&amp;B</t>
  </si>
  <si>
    <t>Conference dinner drinks</t>
  </si>
  <si>
    <t>Venue hire (half day)</t>
  </si>
  <si>
    <t>Drinks reception (including venue hire)</t>
  </si>
  <si>
    <t>Conference recording</t>
  </si>
  <si>
    <t>Transport allowance</t>
  </si>
  <si>
    <t>Publicity / marketing</t>
  </si>
  <si>
    <t>Print costs</t>
  </si>
  <si>
    <t>Branding</t>
  </si>
  <si>
    <t>Branding for your conference - this could include brochures, programmes, posters, banners, etc.</t>
  </si>
  <si>
    <t>You may want to consider online marketing / adverts, etc.</t>
  </si>
  <si>
    <t>Costs for printing which may not be included above</t>
  </si>
  <si>
    <t>Conferences typically include a number of items per delegate for the duration of the event. Other items could be pens, gifts, etc. These can also be sourced through the University's Design Team.</t>
  </si>
  <si>
    <t>These elements can all be quoted for by Event Exeter for conferences taking place on campus.</t>
  </si>
  <si>
    <t>An example of a social activity you may wish to provide.</t>
  </si>
  <si>
    <t>You may want to consider outsourcing the management of delegate RSVPs / payment. Event Exeter offer this service as well as various external companies with rates depending on the level of service.</t>
  </si>
  <si>
    <t>You may want to include invited speakers / free attendees as a cost on your budget, or allow for expenses.</t>
  </si>
  <si>
    <t>University IT staff must be paid for if you wish to have a dedicated service throughout.</t>
  </si>
  <si>
    <t>Many companies offer a conference recording service - audio, video or many other media.</t>
  </si>
  <si>
    <t>For taxis, etc.</t>
  </si>
  <si>
    <t>A 10-15% contingency is recommended.</t>
  </si>
  <si>
    <t>Day 1</t>
  </si>
  <si>
    <t>Day 2</t>
  </si>
  <si>
    <t>Day 3</t>
  </si>
  <si>
    <t>Sponsor 1</t>
  </si>
  <si>
    <t>Sponsor 2</t>
  </si>
  <si>
    <t>TOTAL INCOME (net)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</si>
</sst>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809]dd\ mmmm\ yyyy"/>
  </numFmts>
  <fonts count="46">
    <font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4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34" borderId="0" xfId="0" applyFont="1" applyFill="1" applyAlignment="1">
      <alignment/>
    </xf>
    <xf numFmtId="0" fontId="4" fillId="0" borderId="12" xfId="0" applyNumberFormat="1" applyFont="1" applyBorder="1" applyAlignment="1">
      <alignment/>
    </xf>
    <xf numFmtId="15" fontId="4" fillId="34" borderId="0" xfId="0" applyNumberFormat="1" applyFont="1" applyFill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pane ySplit="1" topLeftCell="A2" activePane="bottomLeft" state="frozen"/>
      <selection pane="topLeft" activeCell="C4" sqref="C4"/>
      <selection pane="bottomLeft" activeCell="D22" sqref="D22"/>
    </sheetView>
  </sheetViews>
  <sheetFormatPr defaultColWidth="9.140625" defaultRowHeight="12.75"/>
  <cols>
    <col min="1" max="1" width="14.28125" style="1" customWidth="1"/>
    <col min="2" max="2" width="10.8515625" style="1" customWidth="1"/>
    <col min="3" max="3" width="14.7109375" style="1" bestFit="1" customWidth="1"/>
    <col min="4" max="16384" width="9.140625" style="1" customWidth="1"/>
  </cols>
  <sheetData>
    <row r="1" spans="1:13" s="3" customFormat="1" ht="39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24" t="s">
        <v>1</v>
      </c>
      <c r="L1" s="49"/>
      <c r="M1" s="49"/>
    </row>
    <row r="3" spans="1:3" ht="12.75">
      <c r="A3" s="1" t="s">
        <v>13</v>
      </c>
      <c r="C3" s="1">
        <v>250</v>
      </c>
    </row>
    <row r="4" spans="2:9" ht="12.75">
      <c r="B4" s="1" t="s">
        <v>50</v>
      </c>
      <c r="C4" s="1">
        <v>150</v>
      </c>
      <c r="D4" s="1" t="s">
        <v>85</v>
      </c>
      <c r="E4" s="1">
        <v>10</v>
      </c>
      <c r="F4" s="1" t="s">
        <v>52</v>
      </c>
      <c r="G4" s="1">
        <v>30</v>
      </c>
      <c r="H4" s="1" t="s">
        <v>33</v>
      </c>
      <c r="I4" s="1">
        <v>5</v>
      </c>
    </row>
    <row r="5" spans="2:7" ht="12.75">
      <c r="B5" s="1" t="s">
        <v>51</v>
      </c>
      <c r="C5" s="1">
        <v>30</v>
      </c>
      <c r="D5" s="1" t="s">
        <v>86</v>
      </c>
      <c r="E5" s="1">
        <v>10</v>
      </c>
      <c r="F5" s="1" t="s">
        <v>53</v>
      </c>
      <c r="G5" s="1">
        <v>10</v>
      </c>
    </row>
    <row r="6" spans="4:5" ht="12.75">
      <c r="D6" s="1" t="s">
        <v>87</v>
      </c>
      <c r="E6" s="1">
        <v>5</v>
      </c>
    </row>
    <row r="8" spans="1:5" ht="13.5" thickBot="1">
      <c r="A8" s="4"/>
      <c r="B8" s="17"/>
      <c r="C8" s="19" t="s">
        <v>3</v>
      </c>
      <c r="D8" s="17"/>
      <c r="E8" s="19" t="s">
        <v>7</v>
      </c>
    </row>
    <row r="9" spans="1:7" ht="14.25" thickBot="1" thickTop="1">
      <c r="A9" s="18" t="s">
        <v>2</v>
      </c>
      <c r="B9" s="7"/>
      <c r="C9" s="21">
        <f>SUM(Income!I4)</f>
        <v>63000</v>
      </c>
      <c r="D9" s="7"/>
      <c r="E9" s="21">
        <f>SUM(Income!K4)</f>
        <v>63000</v>
      </c>
      <c r="G9" s="35"/>
    </row>
    <row r="10" spans="1:5" ht="14.25" thickBot="1" thickTop="1">
      <c r="A10" s="18"/>
      <c r="B10" s="7"/>
      <c r="C10" s="20"/>
      <c r="D10" s="7"/>
      <c r="E10" s="20"/>
    </row>
    <row r="11" spans="1:5" ht="14.25" thickBot="1" thickTop="1">
      <c r="A11" s="18" t="s">
        <v>5</v>
      </c>
      <c r="B11" s="7"/>
      <c r="C11" s="21">
        <f>SUM(Expenditure!K4)</f>
        <v>56875</v>
      </c>
      <c r="D11" s="7"/>
      <c r="E11" s="21">
        <f>SUM(Expenditure!L4)</f>
        <v>51188.5</v>
      </c>
    </row>
    <row r="12" spans="2:5" ht="14.25" thickBot="1" thickTop="1">
      <c r="B12" s="7"/>
      <c r="C12" s="7"/>
      <c r="D12" s="7"/>
      <c r="E12" s="7"/>
    </row>
    <row r="13" spans="1:5" ht="14.25" thickBot="1" thickTop="1">
      <c r="A13" s="23" t="s">
        <v>90</v>
      </c>
      <c r="B13" s="8"/>
      <c r="C13" s="21">
        <f>SUM(Totals!C9-Totals!C11)</f>
        <v>6125</v>
      </c>
      <c r="D13" s="8"/>
      <c r="E13" s="21">
        <f>SUM(Totals!E9-Totals!E11)</f>
        <v>11811.5</v>
      </c>
    </row>
    <row r="14" spans="1:5" ht="13.5" thickTop="1">
      <c r="A14" s="9"/>
      <c r="B14" s="7"/>
      <c r="C14" s="7"/>
      <c r="D14" s="7"/>
      <c r="E14" s="7"/>
    </row>
    <row r="15" spans="1:5" ht="12.75">
      <c r="A15" s="9"/>
      <c r="B15" s="7"/>
      <c r="C15" s="7"/>
      <c r="D15" s="7"/>
      <c r="E15" s="7"/>
    </row>
    <row r="16" spans="1:5" ht="12.75">
      <c r="A16" s="9"/>
      <c r="B16" s="7"/>
      <c r="C16" s="7"/>
      <c r="D16" s="7"/>
      <c r="E16" s="7"/>
    </row>
    <row r="17" spans="1:5" ht="12.75">
      <c r="A17" s="9"/>
      <c r="B17" s="7"/>
      <c r="C17" s="7"/>
      <c r="D17" s="7"/>
      <c r="E17" s="7"/>
    </row>
    <row r="18" spans="1:5" ht="12.75">
      <c r="A18" s="9"/>
      <c r="B18" s="7"/>
      <c r="C18" s="7"/>
      <c r="D18" s="7"/>
      <c r="E18" s="7"/>
    </row>
    <row r="19" spans="1:5" ht="12.75">
      <c r="A19" s="9"/>
      <c r="B19" s="7"/>
      <c r="C19" s="7"/>
      <c r="D19" s="7"/>
      <c r="E19" s="7"/>
    </row>
  </sheetData>
  <sheetProtection/>
  <mergeCells count="2">
    <mergeCell ref="L1:M1"/>
    <mergeCell ref="A1:I1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&amp;L&amp;"Arial,Bold"University of Exeter Confidential&amp;C&amp;D&amp;R&amp;G</oddHeader>
    <oddFooter>&amp;LCorrect as of &amp;T&amp;C&amp;D&amp;R&amp;P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pane ySplit="1" topLeftCell="A5" activePane="bottomLeft" state="frozen"/>
      <selection pane="topLeft" activeCell="C4" sqref="C4"/>
      <selection pane="bottomLeft" activeCell="A23" sqref="A23:IV23"/>
    </sheetView>
  </sheetViews>
  <sheetFormatPr defaultColWidth="9.140625" defaultRowHeight="12.75"/>
  <cols>
    <col min="1" max="1" width="25.140625" style="1" customWidth="1"/>
    <col min="2" max="2" width="12.7109375" style="1" customWidth="1"/>
    <col min="3" max="3" width="11.57421875" style="1" bestFit="1" customWidth="1"/>
    <col min="4" max="5" width="9.140625" style="1" customWidth="1"/>
    <col min="6" max="6" width="11.7109375" style="1" bestFit="1" customWidth="1"/>
    <col min="7" max="7" width="28.8515625" style="30" customWidth="1"/>
    <col min="8" max="16384" width="9.140625" style="1" customWidth="1"/>
  </cols>
  <sheetData>
    <row r="1" spans="1:14" s="3" customFormat="1" ht="39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8" t="s">
        <v>0</v>
      </c>
      <c r="K1" s="48"/>
      <c r="L1" s="24" t="s">
        <v>1</v>
      </c>
      <c r="M1" s="49"/>
      <c r="N1" s="49"/>
    </row>
    <row r="2" spans="1:7" ht="12.75">
      <c r="A2" s="5"/>
      <c r="C2" s="6"/>
      <c r="D2" s="5"/>
      <c r="E2" s="5"/>
      <c r="F2" s="5"/>
      <c r="G2" s="36"/>
    </row>
    <row r="3" spans="1:11" ht="12.75">
      <c r="A3" s="4"/>
      <c r="B3" s="4"/>
      <c r="C3" s="4"/>
      <c r="D3" s="4"/>
      <c r="E3" s="4"/>
      <c r="F3" s="4"/>
      <c r="G3" s="31"/>
      <c r="H3" s="4"/>
      <c r="I3" s="4" t="s">
        <v>3</v>
      </c>
      <c r="J3" s="4"/>
      <c r="K3" s="4" t="s">
        <v>7</v>
      </c>
    </row>
    <row r="4" spans="1:12" ht="12.75">
      <c r="A4" s="11" t="s">
        <v>9</v>
      </c>
      <c r="B4" s="11"/>
      <c r="C4" s="11" t="s">
        <v>14</v>
      </c>
      <c r="D4" s="11"/>
      <c r="E4" s="11"/>
      <c r="F4" s="11"/>
      <c r="G4" s="32"/>
      <c r="H4" s="11"/>
      <c r="I4" s="12">
        <f>SUM(C21)</f>
        <v>63000</v>
      </c>
      <c r="J4" s="11"/>
      <c r="K4" s="12">
        <f>SUM(E21)</f>
        <v>63000</v>
      </c>
      <c r="L4" s="10"/>
    </row>
    <row r="5" spans="1:11" ht="12.75">
      <c r="A5" s="4"/>
      <c r="B5" s="4"/>
      <c r="C5" s="4"/>
      <c r="D5" s="4"/>
      <c r="E5" s="4"/>
      <c r="F5" s="4"/>
      <c r="G5" s="31"/>
      <c r="H5" s="4"/>
      <c r="I5" s="4"/>
      <c r="J5" s="4"/>
      <c r="K5" s="4"/>
    </row>
    <row r="6" spans="1:11" ht="12.75">
      <c r="A6" s="4"/>
      <c r="B6" s="22" t="s">
        <v>12</v>
      </c>
      <c r="C6" s="13" t="s">
        <v>8</v>
      </c>
      <c r="D6" s="4"/>
      <c r="E6" s="13" t="s">
        <v>7</v>
      </c>
      <c r="F6" s="4"/>
      <c r="G6" s="31" t="s">
        <v>10</v>
      </c>
      <c r="H6" s="4"/>
      <c r="I6" s="4"/>
      <c r="J6" s="4"/>
      <c r="K6" s="4"/>
    </row>
    <row r="7" spans="1:11" ht="12.75">
      <c r="A7" s="11" t="s">
        <v>18</v>
      </c>
      <c r="B7" s="11"/>
      <c r="C7" s="14"/>
      <c r="D7" s="11"/>
      <c r="E7" s="14"/>
      <c r="F7" s="4"/>
      <c r="G7" s="31"/>
      <c r="H7" s="4"/>
      <c r="I7" s="4"/>
      <c r="J7" s="4"/>
      <c r="K7" s="4"/>
    </row>
    <row r="8" spans="1:11" ht="30" customHeight="1">
      <c r="A8" s="29" t="s">
        <v>42</v>
      </c>
      <c r="B8" s="47">
        <v>250</v>
      </c>
      <c r="C8" s="15">
        <f>B8*Totals!C4</f>
        <v>37500</v>
      </c>
      <c r="D8" s="4"/>
      <c r="E8" s="15">
        <v>37500</v>
      </c>
      <c r="F8" s="4"/>
      <c r="H8" s="4"/>
      <c r="I8" s="4"/>
      <c r="J8" s="4"/>
      <c r="K8" s="4"/>
    </row>
    <row r="9" spans="1:11" ht="30" customHeight="1">
      <c r="A9" s="29" t="s">
        <v>43</v>
      </c>
      <c r="B9" s="47">
        <v>190</v>
      </c>
      <c r="C9" s="15">
        <f>B9*Totals!C5</f>
        <v>5700</v>
      </c>
      <c r="D9" s="4"/>
      <c r="E9" s="15">
        <v>5700</v>
      </c>
      <c r="F9" s="4"/>
      <c r="H9" s="4"/>
      <c r="I9" s="4"/>
      <c r="J9" s="4"/>
      <c r="K9" s="4"/>
    </row>
    <row r="10" spans="1:11" ht="30" customHeight="1">
      <c r="A10" s="29" t="s">
        <v>44</v>
      </c>
      <c r="B10" s="47">
        <v>170</v>
      </c>
      <c r="C10" s="15">
        <f>B10*Totals!E4</f>
        <v>1700</v>
      </c>
      <c r="D10" s="4"/>
      <c r="E10" s="15">
        <v>1700</v>
      </c>
      <c r="F10" s="4"/>
      <c r="H10" s="4"/>
      <c r="I10" s="4"/>
      <c r="J10" s="4"/>
      <c r="K10" s="4"/>
    </row>
    <row r="11" spans="1:11" ht="30" customHeight="1">
      <c r="A11" s="29" t="s">
        <v>45</v>
      </c>
      <c r="B11" s="47">
        <v>110</v>
      </c>
      <c r="C11" s="15">
        <f>B11*Totals!E5</f>
        <v>1100</v>
      </c>
      <c r="D11" s="4"/>
      <c r="E11" s="15">
        <v>1100</v>
      </c>
      <c r="F11" s="4"/>
      <c r="H11" s="4"/>
      <c r="I11" s="4"/>
      <c r="J11" s="4"/>
      <c r="K11" s="4"/>
    </row>
    <row r="12" spans="1:11" ht="30" customHeight="1">
      <c r="A12" s="29" t="s">
        <v>88</v>
      </c>
      <c r="B12" s="28"/>
      <c r="C12" s="15">
        <v>5000</v>
      </c>
      <c r="D12" s="4"/>
      <c r="E12" s="15">
        <v>5000</v>
      </c>
      <c r="F12" s="4"/>
      <c r="H12" s="4"/>
      <c r="I12" s="4"/>
      <c r="J12" s="4"/>
      <c r="K12" s="4"/>
    </row>
    <row r="13" spans="1:11" ht="30" customHeight="1">
      <c r="A13" s="29" t="s">
        <v>89</v>
      </c>
      <c r="B13" s="28"/>
      <c r="C13" s="15">
        <v>9000</v>
      </c>
      <c r="D13" s="4"/>
      <c r="E13" s="15">
        <v>9000</v>
      </c>
      <c r="F13" s="4"/>
      <c r="H13" s="4"/>
      <c r="I13" s="4"/>
      <c r="J13" s="4"/>
      <c r="K13" s="4"/>
    </row>
    <row r="14" spans="1:11" ht="30" customHeight="1">
      <c r="A14" s="29" t="s">
        <v>39</v>
      </c>
      <c r="B14" s="28"/>
      <c r="C14" s="45">
        <v>3000</v>
      </c>
      <c r="D14" s="4"/>
      <c r="E14" s="15">
        <v>3000</v>
      </c>
      <c r="F14" s="4"/>
      <c r="H14" s="4"/>
      <c r="I14" s="4"/>
      <c r="J14" s="4"/>
      <c r="K14" s="4"/>
    </row>
    <row r="15" spans="1:11" ht="12.75">
      <c r="A15" s="11" t="s">
        <v>19</v>
      </c>
      <c r="B15" s="11"/>
      <c r="C15" s="14"/>
      <c r="D15" s="11"/>
      <c r="E15" s="14"/>
      <c r="F15" s="4"/>
      <c r="G15" s="31"/>
      <c r="H15" s="4"/>
      <c r="I15" s="4"/>
      <c r="J15" s="4"/>
      <c r="K15" s="4"/>
    </row>
    <row r="16" spans="1:11" ht="30" customHeight="1">
      <c r="A16" s="30"/>
      <c r="B16" s="28"/>
      <c r="C16" s="15">
        <v>0</v>
      </c>
      <c r="D16" s="4"/>
      <c r="E16" s="15">
        <v>0</v>
      </c>
      <c r="F16" s="4"/>
      <c r="G16" s="31"/>
      <c r="H16" s="4"/>
      <c r="I16" s="4"/>
      <c r="J16" s="4"/>
      <c r="K16" s="4"/>
    </row>
    <row r="17" spans="1:11" ht="12.75">
      <c r="A17" s="11" t="s">
        <v>20</v>
      </c>
      <c r="B17" s="11"/>
      <c r="C17" s="14"/>
      <c r="D17" s="11"/>
      <c r="E17" s="14"/>
      <c r="F17" s="4"/>
      <c r="G17" s="31"/>
      <c r="H17" s="4"/>
      <c r="I17" s="4"/>
      <c r="J17" s="4"/>
      <c r="K17" s="4"/>
    </row>
    <row r="18" spans="1:11" ht="30" customHeight="1">
      <c r="A18" s="31"/>
      <c r="B18" s="28"/>
      <c r="C18" s="15">
        <v>0</v>
      </c>
      <c r="D18" s="4"/>
      <c r="E18" s="15">
        <v>0</v>
      </c>
      <c r="F18" s="4"/>
      <c r="G18" s="31"/>
      <c r="H18" s="4"/>
      <c r="I18" s="4"/>
      <c r="J18" s="4"/>
      <c r="K18" s="4"/>
    </row>
    <row r="19" spans="1:11" ht="30" customHeight="1">
      <c r="A19" s="31"/>
      <c r="B19" s="28"/>
      <c r="C19" s="15">
        <v>0</v>
      </c>
      <c r="D19" s="4"/>
      <c r="E19" s="15">
        <v>0</v>
      </c>
      <c r="F19" s="4"/>
      <c r="G19" s="31"/>
      <c r="H19" s="4"/>
      <c r="I19" s="4"/>
      <c r="J19" s="4"/>
      <c r="K19" s="4"/>
    </row>
    <row r="20" spans="1:11" ht="30" customHeight="1" thickBot="1">
      <c r="A20" s="29" t="s">
        <v>15</v>
      </c>
      <c r="B20" s="28"/>
      <c r="C20" s="15">
        <v>0</v>
      </c>
      <c r="D20" s="4"/>
      <c r="E20" s="15">
        <v>0</v>
      </c>
      <c r="F20" s="4"/>
      <c r="G20" s="31"/>
      <c r="H20" s="4"/>
      <c r="I20" s="4"/>
      <c r="J20" s="4"/>
      <c r="K20" s="4"/>
    </row>
    <row r="21" spans="1:11" ht="14.25" thickBot="1" thickTop="1">
      <c r="A21" s="4" t="s">
        <v>4</v>
      </c>
      <c r="B21" s="28"/>
      <c r="C21" s="16">
        <f>SUM(C8:C20)</f>
        <v>63000</v>
      </c>
      <c r="D21" s="4"/>
      <c r="E21" s="16">
        <f>SUM(E8:E20)</f>
        <v>63000</v>
      </c>
      <c r="F21" s="4"/>
      <c r="G21" s="31"/>
      <c r="H21" s="4"/>
      <c r="I21" s="4"/>
      <c r="J21" s="4"/>
      <c r="K21" s="4"/>
    </row>
    <row r="22" spans="1:11" ht="13.5" thickTop="1">
      <c r="A22" s="4"/>
      <c r="B22" s="28"/>
      <c r="C22" s="4"/>
      <c r="D22" s="4"/>
      <c r="E22" s="4"/>
      <c r="F22" s="4"/>
      <c r="G22" s="31"/>
      <c r="H22" s="4"/>
      <c r="I22" s="4"/>
      <c r="J22" s="4"/>
      <c r="K22" s="4"/>
    </row>
    <row r="23" ht="12.75">
      <c r="B23" s="28"/>
    </row>
    <row r="24" ht="12.75">
      <c r="B24" s="28"/>
    </row>
    <row r="25" ht="12.75">
      <c r="B25" s="28"/>
    </row>
    <row r="26" ht="12.75">
      <c r="B26" s="28"/>
    </row>
    <row r="27" ht="12.75">
      <c r="B27" s="28"/>
    </row>
    <row r="28" ht="12.75">
      <c r="B28" s="28"/>
    </row>
    <row r="29" ht="12.75"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</sheetData>
  <sheetProtection/>
  <mergeCells count="3">
    <mergeCell ref="M1:N1"/>
    <mergeCell ref="A1:I1"/>
    <mergeCell ref="J1:K1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landscape" scale="69" r:id="rId2"/>
  <headerFooter alignWithMargins="0">
    <oddHeader>&amp;L&amp;"Arial,Bold"University of Exeter Confidential&amp;C&amp;D&amp;R&amp;G</oddHeader>
    <oddFooter>&amp;LCorrect as of &amp;T&amp;C&amp;D&amp;R&amp;P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zoomScale="85" zoomScaleNormal="85" zoomScalePageLayoutView="0" workbookViewId="0" topLeftCell="A1">
      <pane ySplit="1" topLeftCell="A41" activePane="bottomLeft" state="frozen"/>
      <selection pane="topLeft" activeCell="C4" sqref="C4"/>
      <selection pane="bottomLeft" activeCell="B61" sqref="B61"/>
    </sheetView>
  </sheetViews>
  <sheetFormatPr defaultColWidth="9.140625" defaultRowHeight="12.75"/>
  <cols>
    <col min="1" max="1" width="23.421875" style="1" customWidth="1"/>
    <col min="2" max="2" width="12.7109375" style="1" bestFit="1" customWidth="1"/>
    <col min="3" max="3" width="17.57421875" style="1" bestFit="1" customWidth="1"/>
    <col min="4" max="4" width="10.140625" style="1" bestFit="1" customWidth="1"/>
    <col min="5" max="5" width="12.7109375" style="1" customWidth="1"/>
    <col min="6" max="6" width="11.140625" style="1" customWidth="1"/>
    <col min="7" max="7" width="1.1484375" style="1" customWidth="1"/>
    <col min="8" max="8" width="9.140625" style="1" customWidth="1"/>
    <col min="9" max="9" width="1.1484375" style="1" customWidth="1"/>
    <col min="10" max="10" width="10.421875" style="1" bestFit="1" customWidth="1"/>
    <col min="11" max="11" width="10.57421875" style="30" bestFit="1" customWidth="1"/>
    <col min="12" max="12" width="52.28125" style="30" bestFit="1" customWidth="1"/>
    <col min="13" max="16384" width="9.140625" style="1" customWidth="1"/>
  </cols>
  <sheetData>
    <row r="1" spans="1:33" s="2" customFormat="1" ht="39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K1" s="37"/>
      <c r="L1" s="24" t="s">
        <v>1</v>
      </c>
      <c r="M1" s="49"/>
      <c r="N1" s="4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 t="s">
        <v>3</v>
      </c>
      <c r="L3" s="4" t="s">
        <v>7</v>
      </c>
    </row>
    <row r="4" spans="1:13" ht="12.75">
      <c r="A4" s="11" t="s">
        <v>6</v>
      </c>
      <c r="B4" s="11" t="s">
        <v>14</v>
      </c>
      <c r="C4" s="11"/>
      <c r="D4" s="11"/>
      <c r="E4" s="11"/>
      <c r="F4" s="11"/>
      <c r="G4" s="11"/>
      <c r="H4" s="11"/>
      <c r="I4" s="11"/>
      <c r="J4" s="11"/>
      <c r="K4" s="12">
        <f>SUM(F51+F60)</f>
        <v>56875</v>
      </c>
      <c r="L4" s="12">
        <f>SUM(H51+H60)</f>
        <v>51188.5</v>
      </c>
      <c r="M4" s="10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31"/>
      <c r="L5" s="31"/>
      <c r="M5" s="4"/>
      <c r="N5" s="4"/>
      <c r="O5" s="4"/>
      <c r="P5" s="4"/>
    </row>
    <row r="6" spans="1:16" ht="12.75">
      <c r="A6" s="4"/>
      <c r="B6" s="22" t="s">
        <v>11</v>
      </c>
      <c r="C6" s="22" t="s">
        <v>21</v>
      </c>
      <c r="D6" s="22" t="s">
        <v>12</v>
      </c>
      <c r="E6" s="22" t="s">
        <v>34</v>
      </c>
      <c r="F6" s="13" t="s">
        <v>8</v>
      </c>
      <c r="G6" s="4"/>
      <c r="H6" s="13" t="s">
        <v>7</v>
      </c>
      <c r="I6" s="4"/>
      <c r="J6" s="13" t="s">
        <v>17</v>
      </c>
      <c r="K6" s="31" t="s">
        <v>16</v>
      </c>
      <c r="L6" s="31" t="s">
        <v>10</v>
      </c>
      <c r="M6" s="4"/>
      <c r="N6" s="4"/>
      <c r="O6" s="4"/>
      <c r="P6" s="4"/>
    </row>
    <row r="7" spans="1:16" ht="12.75">
      <c r="A7" s="44" t="s">
        <v>22</v>
      </c>
      <c r="B7" s="32"/>
      <c r="C7" s="32"/>
      <c r="D7" s="32"/>
      <c r="E7" s="32"/>
      <c r="F7" s="40"/>
      <c r="G7" s="32"/>
      <c r="H7" s="40"/>
      <c r="I7" s="32"/>
      <c r="J7" s="40"/>
      <c r="K7" s="31"/>
      <c r="L7" s="31"/>
      <c r="M7" s="4"/>
      <c r="N7" s="4"/>
      <c r="O7" s="4"/>
      <c r="P7" s="4"/>
    </row>
    <row r="8" spans="1:16" ht="30" customHeight="1">
      <c r="A8" s="29" t="s">
        <v>72</v>
      </c>
      <c r="B8" s="30" t="s">
        <v>58</v>
      </c>
      <c r="C8" s="30" t="s">
        <v>57</v>
      </c>
      <c r="D8" s="31"/>
      <c r="E8" s="31"/>
      <c r="F8" s="39">
        <v>2500</v>
      </c>
      <c r="G8" s="31"/>
      <c r="H8" s="41">
        <v>2992</v>
      </c>
      <c r="I8" s="31"/>
      <c r="J8" s="39">
        <f>F8-H8</f>
        <v>-492</v>
      </c>
      <c r="K8" s="30" t="s">
        <v>59</v>
      </c>
      <c r="L8" s="29" t="s">
        <v>73</v>
      </c>
      <c r="M8" s="4"/>
      <c r="N8" s="4"/>
      <c r="O8" s="4"/>
      <c r="P8" s="4"/>
    </row>
    <row r="9" spans="1:16" ht="30" customHeight="1">
      <c r="A9" s="29" t="s">
        <v>70</v>
      </c>
      <c r="B9" s="30"/>
      <c r="C9" s="30"/>
      <c r="D9" s="31"/>
      <c r="E9" s="31"/>
      <c r="F9" s="39">
        <v>800</v>
      </c>
      <c r="G9" s="31"/>
      <c r="H9" s="41">
        <v>800</v>
      </c>
      <c r="I9" s="31"/>
      <c r="J9" s="39"/>
      <c r="L9" s="29" t="s">
        <v>74</v>
      </c>
      <c r="M9" s="4"/>
      <c r="N9" s="4"/>
      <c r="O9" s="4"/>
      <c r="P9" s="4"/>
    </row>
    <row r="10" spans="1:16" ht="30" customHeight="1">
      <c r="A10" s="29" t="s">
        <v>71</v>
      </c>
      <c r="B10" s="31"/>
      <c r="C10" s="31"/>
      <c r="D10" s="31"/>
      <c r="E10" s="31"/>
      <c r="F10" s="39">
        <v>200</v>
      </c>
      <c r="G10" s="31"/>
      <c r="H10" s="41">
        <v>200</v>
      </c>
      <c r="I10" s="31"/>
      <c r="J10" s="39">
        <f>F10-H10</f>
        <v>0</v>
      </c>
      <c r="K10" s="31"/>
      <c r="L10" s="29" t="s">
        <v>75</v>
      </c>
      <c r="M10" s="4"/>
      <c r="N10" s="4"/>
      <c r="O10" s="4"/>
      <c r="P10" s="4"/>
    </row>
    <row r="11" spans="1:16" ht="12.75">
      <c r="A11" s="44" t="s">
        <v>23</v>
      </c>
      <c r="B11" s="32"/>
      <c r="C11" s="32"/>
      <c r="D11" s="32"/>
      <c r="E11" s="32"/>
      <c r="F11" s="40"/>
      <c r="G11" s="32"/>
      <c r="H11" s="40"/>
      <c r="I11" s="32"/>
      <c r="J11" s="40"/>
      <c r="K11" s="31"/>
      <c r="L11" s="31"/>
      <c r="M11" s="4"/>
      <c r="N11" s="4"/>
      <c r="O11" s="4"/>
      <c r="P11" s="4"/>
    </row>
    <row r="12" spans="1:16" ht="30" customHeight="1">
      <c r="A12" s="29" t="s">
        <v>29</v>
      </c>
      <c r="B12" s="30"/>
      <c r="C12" s="30"/>
      <c r="D12" s="31">
        <v>3.5</v>
      </c>
      <c r="E12" s="31">
        <v>250</v>
      </c>
      <c r="F12" s="39">
        <f>E12*D12</f>
        <v>875</v>
      </c>
      <c r="G12" s="31"/>
      <c r="H12" s="41">
        <v>875</v>
      </c>
      <c r="I12" s="31"/>
      <c r="J12" s="39">
        <f>F12-H12</f>
        <v>0</v>
      </c>
      <c r="K12" s="31"/>
      <c r="L12" s="50" t="s">
        <v>76</v>
      </c>
      <c r="M12" s="4"/>
      <c r="N12" s="4"/>
      <c r="O12" s="4"/>
      <c r="P12" s="4"/>
    </row>
    <row r="13" spans="1:16" ht="30" customHeight="1">
      <c r="A13" s="29" t="s">
        <v>49</v>
      </c>
      <c r="B13" s="30"/>
      <c r="C13" s="30"/>
      <c r="D13" s="31">
        <v>2</v>
      </c>
      <c r="E13" s="31">
        <v>250</v>
      </c>
      <c r="F13" s="39">
        <v>500</v>
      </c>
      <c r="G13" s="31"/>
      <c r="H13" s="41">
        <v>520</v>
      </c>
      <c r="I13" s="31"/>
      <c r="J13" s="39">
        <f>F13-H13</f>
        <v>-20</v>
      </c>
      <c r="K13" s="31"/>
      <c r="L13" s="51"/>
      <c r="M13" s="4"/>
      <c r="N13" s="4"/>
      <c r="O13" s="4"/>
      <c r="P13" s="4"/>
    </row>
    <row r="14" spans="1:16" ht="30" customHeight="1">
      <c r="A14" s="29" t="s">
        <v>61</v>
      </c>
      <c r="B14" s="30"/>
      <c r="C14" s="30"/>
      <c r="D14" s="31">
        <v>2.5</v>
      </c>
      <c r="E14" s="31">
        <v>250</v>
      </c>
      <c r="F14" s="39">
        <f>D14*E14</f>
        <v>625</v>
      </c>
      <c r="G14" s="31"/>
      <c r="H14" s="41">
        <v>351</v>
      </c>
      <c r="I14" s="31"/>
      <c r="J14" s="39">
        <v>0</v>
      </c>
      <c r="K14" s="31"/>
      <c r="L14" s="51"/>
      <c r="M14" s="4"/>
      <c r="N14" s="4"/>
      <c r="O14" s="4"/>
      <c r="P14" s="4"/>
    </row>
    <row r="15" spans="1:16" ht="30" customHeight="1">
      <c r="A15" s="29" t="s">
        <v>48</v>
      </c>
      <c r="B15" s="30"/>
      <c r="C15" s="30"/>
      <c r="D15" s="31">
        <v>1</v>
      </c>
      <c r="E15" s="31">
        <v>200</v>
      </c>
      <c r="F15" s="39">
        <v>200</v>
      </c>
      <c r="G15" s="31"/>
      <c r="H15" s="41">
        <v>200</v>
      </c>
      <c r="I15" s="31"/>
      <c r="J15" s="39">
        <v>0</v>
      </c>
      <c r="K15" s="31"/>
      <c r="L15" s="51"/>
      <c r="M15" s="4"/>
      <c r="N15" s="4"/>
      <c r="O15" s="4"/>
      <c r="P15" s="4"/>
    </row>
    <row r="16" spans="1:16" ht="12.75">
      <c r="A16" s="32" t="s">
        <v>24</v>
      </c>
      <c r="B16" s="32"/>
      <c r="C16" s="32"/>
      <c r="D16" s="32"/>
      <c r="E16" s="32"/>
      <c r="F16" s="40"/>
      <c r="G16" s="32"/>
      <c r="H16" s="40"/>
      <c r="I16" s="32"/>
      <c r="J16" s="40"/>
      <c r="K16" s="31"/>
      <c r="L16" s="31"/>
      <c r="M16" s="4"/>
      <c r="N16" s="4"/>
      <c r="O16" s="4"/>
      <c r="P16" s="4"/>
    </row>
    <row r="17" spans="1:16" ht="12.75">
      <c r="A17" s="46">
        <v>40991</v>
      </c>
      <c r="B17" s="32"/>
      <c r="C17" s="32"/>
      <c r="D17" s="32"/>
      <c r="E17" s="32"/>
      <c r="F17" s="40"/>
      <c r="G17" s="32"/>
      <c r="H17" s="40"/>
      <c r="I17" s="32"/>
      <c r="J17" s="40"/>
      <c r="K17" s="31"/>
      <c r="L17" s="31"/>
      <c r="M17" s="4"/>
      <c r="N17" s="4"/>
      <c r="O17" s="4"/>
      <c r="P17" s="4"/>
    </row>
    <row r="18" spans="1:16" ht="30" customHeight="1">
      <c r="A18" s="29" t="s">
        <v>62</v>
      </c>
      <c r="B18" s="30"/>
      <c r="C18" s="30"/>
      <c r="D18" s="31">
        <v>1000</v>
      </c>
      <c r="E18" s="31">
        <v>1</v>
      </c>
      <c r="F18" s="39">
        <v>1000</v>
      </c>
      <c r="G18" s="31"/>
      <c r="H18" s="41">
        <v>1000</v>
      </c>
      <c r="I18" s="31"/>
      <c r="J18" s="39">
        <f aca="true" t="shared" si="0" ref="J18:J32">F18-H18</f>
        <v>0</v>
      </c>
      <c r="K18" s="31"/>
      <c r="L18" s="50" t="s">
        <v>77</v>
      </c>
      <c r="M18" s="4"/>
      <c r="N18" s="4"/>
      <c r="O18" s="4"/>
      <c r="P18" s="4"/>
    </row>
    <row r="19" spans="1:16" ht="30" customHeight="1">
      <c r="A19" s="29" t="s">
        <v>64</v>
      </c>
      <c r="B19" s="30"/>
      <c r="C19" s="30"/>
      <c r="D19" s="31">
        <v>35</v>
      </c>
      <c r="E19" s="31">
        <v>250</v>
      </c>
      <c r="F19" s="39">
        <f>E19*D19</f>
        <v>8750</v>
      </c>
      <c r="G19" s="31"/>
      <c r="H19" s="41">
        <v>8750</v>
      </c>
      <c r="I19" s="31"/>
      <c r="J19" s="39">
        <f t="shared" si="0"/>
        <v>0</v>
      </c>
      <c r="K19" s="31"/>
      <c r="L19" s="51"/>
      <c r="M19" s="4"/>
      <c r="N19" s="4"/>
      <c r="O19" s="4"/>
      <c r="P19" s="4"/>
    </row>
    <row r="20" spans="1:16" ht="30" customHeight="1">
      <c r="A20" s="29" t="s">
        <v>36</v>
      </c>
      <c r="B20" s="30"/>
      <c r="C20" s="30"/>
      <c r="D20" s="31">
        <v>2.5</v>
      </c>
      <c r="E20" s="31">
        <v>250</v>
      </c>
      <c r="F20" s="39">
        <f>E20*D20</f>
        <v>625</v>
      </c>
      <c r="G20" s="31"/>
      <c r="H20" s="41">
        <v>625</v>
      </c>
      <c r="I20" s="31"/>
      <c r="J20" s="39">
        <f>F20-H20</f>
        <v>0</v>
      </c>
      <c r="K20" s="31"/>
      <c r="L20" s="51"/>
      <c r="M20" s="4"/>
      <c r="N20" s="4"/>
      <c r="O20" s="4"/>
      <c r="P20" s="4"/>
    </row>
    <row r="21" spans="1:16" ht="30" customHeight="1">
      <c r="A21" s="29" t="s">
        <v>63</v>
      </c>
      <c r="B21" s="30"/>
      <c r="C21" s="30"/>
      <c r="D21" s="31">
        <v>20</v>
      </c>
      <c r="E21" s="31">
        <v>250</v>
      </c>
      <c r="F21" s="39">
        <f>E21*D21</f>
        <v>5000</v>
      </c>
      <c r="G21" s="31"/>
      <c r="H21" s="41">
        <v>5000</v>
      </c>
      <c r="I21" s="31"/>
      <c r="J21" s="39">
        <f>F21-H21</f>
        <v>0</v>
      </c>
      <c r="K21" s="31"/>
      <c r="L21" s="51"/>
      <c r="M21" s="4"/>
      <c r="N21" s="4"/>
      <c r="O21" s="4"/>
      <c r="P21" s="4"/>
    </row>
    <row r="22" spans="1:16" ht="30" customHeight="1">
      <c r="A22" s="29" t="s">
        <v>65</v>
      </c>
      <c r="B22" s="30"/>
      <c r="C22" s="30"/>
      <c r="D22" s="31"/>
      <c r="E22" s="31"/>
      <c r="F22" s="39">
        <v>700</v>
      </c>
      <c r="G22" s="31"/>
      <c r="H22" s="41">
        <v>700</v>
      </c>
      <c r="I22" s="31"/>
      <c r="J22" s="39"/>
      <c r="K22" s="31"/>
      <c r="L22" s="51"/>
      <c r="M22" s="4"/>
      <c r="N22" s="4"/>
      <c r="O22" s="4"/>
      <c r="P22" s="4"/>
    </row>
    <row r="23" spans="1:16" ht="12.75">
      <c r="A23" s="46">
        <v>40992</v>
      </c>
      <c r="B23" s="32"/>
      <c r="C23" s="32"/>
      <c r="D23" s="32"/>
      <c r="E23" s="32"/>
      <c r="F23" s="40"/>
      <c r="G23" s="32"/>
      <c r="H23" s="40"/>
      <c r="I23" s="32"/>
      <c r="J23" s="40"/>
      <c r="K23" s="31"/>
      <c r="L23" s="31"/>
      <c r="M23" s="4"/>
      <c r="N23" s="4"/>
      <c r="O23" s="4"/>
      <c r="P23" s="4"/>
    </row>
    <row r="24" spans="1:16" ht="30" customHeight="1">
      <c r="A24" s="29" t="s">
        <v>35</v>
      </c>
      <c r="B24" s="30"/>
      <c r="C24" s="30"/>
      <c r="D24" s="31">
        <v>2.5</v>
      </c>
      <c r="E24" s="31">
        <v>250</v>
      </c>
      <c r="F24" s="39">
        <f aca="true" t="shared" si="1" ref="F24:F32">E24*D24</f>
        <v>625</v>
      </c>
      <c r="G24" s="31"/>
      <c r="H24" s="41">
        <v>625</v>
      </c>
      <c r="I24" s="31"/>
      <c r="J24" s="39">
        <f t="shared" si="0"/>
        <v>0</v>
      </c>
      <c r="K24" s="31"/>
      <c r="M24" s="4"/>
      <c r="N24" s="4"/>
      <c r="O24" s="4"/>
      <c r="P24" s="4"/>
    </row>
    <row r="25" spans="1:16" ht="30" customHeight="1">
      <c r="A25" s="29" t="s">
        <v>36</v>
      </c>
      <c r="B25" s="30"/>
      <c r="C25" s="30"/>
      <c r="D25" s="31">
        <v>2.5</v>
      </c>
      <c r="E25" s="31">
        <v>250</v>
      </c>
      <c r="F25" s="39">
        <f t="shared" si="1"/>
        <v>625</v>
      </c>
      <c r="G25" s="31"/>
      <c r="H25" s="41">
        <v>625</v>
      </c>
      <c r="I25" s="31"/>
      <c r="J25" s="39">
        <f t="shared" si="0"/>
        <v>0</v>
      </c>
      <c r="K25" s="31"/>
      <c r="M25" s="4"/>
      <c r="N25" s="4"/>
      <c r="O25" s="4"/>
      <c r="P25" s="4"/>
    </row>
    <row r="26" spans="1:16" ht="30" customHeight="1">
      <c r="A26" s="29" t="s">
        <v>37</v>
      </c>
      <c r="B26" s="30"/>
      <c r="C26" s="30"/>
      <c r="D26" s="31">
        <v>15</v>
      </c>
      <c r="E26" s="31">
        <v>250</v>
      </c>
      <c r="F26" s="39">
        <f t="shared" si="1"/>
        <v>3750</v>
      </c>
      <c r="G26" s="31"/>
      <c r="H26" s="41">
        <v>3750</v>
      </c>
      <c r="I26" s="31"/>
      <c r="J26" s="39">
        <f t="shared" si="0"/>
        <v>0</v>
      </c>
      <c r="K26" s="31"/>
      <c r="M26" s="4"/>
      <c r="N26" s="4"/>
      <c r="O26" s="4"/>
      <c r="P26" s="4"/>
    </row>
    <row r="27" spans="1:16" ht="30" customHeight="1">
      <c r="A27" s="29" t="s">
        <v>62</v>
      </c>
      <c r="B27" s="30"/>
      <c r="C27" s="30"/>
      <c r="D27" s="31">
        <v>1000</v>
      </c>
      <c r="E27" s="31">
        <v>1</v>
      </c>
      <c r="F27" s="39">
        <f t="shared" si="1"/>
        <v>1000</v>
      </c>
      <c r="G27" s="31"/>
      <c r="H27" s="41">
        <v>1000</v>
      </c>
      <c r="I27" s="31"/>
      <c r="J27" s="39">
        <f t="shared" si="0"/>
        <v>0</v>
      </c>
      <c r="K27" s="31"/>
      <c r="M27" s="4"/>
      <c r="N27" s="4"/>
      <c r="O27" s="4"/>
      <c r="P27" s="4"/>
    </row>
    <row r="28" spans="1:16" ht="30" customHeight="1">
      <c r="A28" s="29" t="s">
        <v>64</v>
      </c>
      <c r="B28" s="30"/>
      <c r="C28" s="30"/>
      <c r="D28" s="31">
        <v>35</v>
      </c>
      <c r="E28" s="31">
        <v>250</v>
      </c>
      <c r="F28" s="39">
        <f>E28*D28</f>
        <v>8750</v>
      </c>
      <c r="G28" s="31"/>
      <c r="H28" s="41">
        <v>8750</v>
      </c>
      <c r="I28" s="31"/>
      <c r="J28" s="39">
        <f t="shared" si="0"/>
        <v>0</v>
      </c>
      <c r="K28" s="31"/>
      <c r="M28" s="4"/>
      <c r="N28" s="4"/>
      <c r="O28" s="4"/>
      <c r="P28" s="4"/>
    </row>
    <row r="29" spans="1:16" ht="12.75">
      <c r="A29" s="46">
        <v>41089</v>
      </c>
      <c r="B29" s="32"/>
      <c r="C29" s="32"/>
      <c r="D29" s="32"/>
      <c r="E29" s="32"/>
      <c r="F29" s="40"/>
      <c r="G29" s="32"/>
      <c r="H29" s="40"/>
      <c r="I29" s="32"/>
      <c r="J29" s="40"/>
      <c r="K29" s="31"/>
      <c r="L29" s="31"/>
      <c r="M29" s="4"/>
      <c r="N29" s="4"/>
      <c r="O29" s="4"/>
      <c r="P29" s="4"/>
    </row>
    <row r="30" spans="1:16" ht="30" customHeight="1">
      <c r="A30" s="29" t="s">
        <v>35</v>
      </c>
      <c r="B30" s="30"/>
      <c r="C30" s="30"/>
      <c r="D30" s="31">
        <v>2.5</v>
      </c>
      <c r="E30" s="31">
        <v>250</v>
      </c>
      <c r="F30" s="39">
        <f t="shared" si="1"/>
        <v>625</v>
      </c>
      <c r="G30" s="31"/>
      <c r="H30" s="41">
        <v>625</v>
      </c>
      <c r="I30" s="31"/>
      <c r="J30" s="39">
        <f t="shared" si="0"/>
        <v>0</v>
      </c>
      <c r="K30" s="31"/>
      <c r="M30" s="4"/>
      <c r="N30" s="4"/>
      <c r="O30" s="4"/>
      <c r="P30" s="4"/>
    </row>
    <row r="31" spans="1:16" ht="30" customHeight="1">
      <c r="A31" s="29" t="s">
        <v>37</v>
      </c>
      <c r="B31" s="30"/>
      <c r="C31" s="30"/>
      <c r="D31" s="31">
        <v>15</v>
      </c>
      <c r="E31" s="31">
        <v>250</v>
      </c>
      <c r="F31" s="39">
        <f t="shared" si="1"/>
        <v>3750</v>
      </c>
      <c r="G31" s="31"/>
      <c r="H31" s="41">
        <v>3750</v>
      </c>
      <c r="I31" s="31"/>
      <c r="J31" s="39">
        <f t="shared" si="0"/>
        <v>0</v>
      </c>
      <c r="K31" s="31"/>
      <c r="M31" s="4"/>
      <c r="N31" s="4"/>
      <c r="O31" s="4"/>
      <c r="P31" s="4"/>
    </row>
    <row r="32" spans="1:16" ht="30" customHeight="1">
      <c r="A32" s="29" t="s">
        <v>66</v>
      </c>
      <c r="B32" s="30"/>
      <c r="C32" s="30"/>
      <c r="D32" s="43">
        <v>500</v>
      </c>
      <c r="E32" s="42">
        <v>1</v>
      </c>
      <c r="F32" s="39">
        <f t="shared" si="1"/>
        <v>500</v>
      </c>
      <c r="G32" s="31"/>
      <c r="H32" s="41">
        <v>500</v>
      </c>
      <c r="I32" s="31"/>
      <c r="J32" s="39">
        <f t="shared" si="0"/>
        <v>0</v>
      </c>
      <c r="K32" s="31"/>
      <c r="M32" s="4"/>
      <c r="N32" s="4"/>
      <c r="O32" s="4"/>
      <c r="P32" s="4"/>
    </row>
    <row r="33" spans="1:16" ht="12.75">
      <c r="A33" s="32" t="s">
        <v>41</v>
      </c>
      <c r="B33" s="32"/>
      <c r="C33" s="32"/>
      <c r="D33" s="32"/>
      <c r="E33" s="32"/>
      <c r="F33" s="40"/>
      <c r="G33" s="32"/>
      <c r="H33" s="40"/>
      <c r="I33" s="32"/>
      <c r="J33" s="40"/>
      <c r="K33" s="31"/>
      <c r="L33" s="31"/>
      <c r="M33" s="4"/>
      <c r="N33" s="4"/>
      <c r="O33" s="4"/>
      <c r="P33" s="4"/>
    </row>
    <row r="34" spans="1:16" ht="30" customHeight="1">
      <c r="A34" s="29" t="s">
        <v>67</v>
      </c>
      <c r="B34" s="30"/>
      <c r="C34" s="30"/>
      <c r="D34" s="31"/>
      <c r="E34" s="31"/>
      <c r="F34" s="39">
        <v>1600</v>
      </c>
      <c r="G34" s="31"/>
      <c r="H34" s="41">
        <v>1600</v>
      </c>
      <c r="I34" s="31"/>
      <c r="J34" s="39">
        <f>F34-H34</f>
        <v>0</v>
      </c>
      <c r="K34" s="31"/>
      <c r="L34" s="52" t="s">
        <v>78</v>
      </c>
      <c r="M34" s="4"/>
      <c r="N34" s="4"/>
      <c r="O34" s="4"/>
      <c r="P34" s="4"/>
    </row>
    <row r="35" spans="1:16" ht="12.75">
      <c r="A35" s="32" t="s">
        <v>25</v>
      </c>
      <c r="B35" s="32"/>
      <c r="C35" s="32"/>
      <c r="D35" s="32"/>
      <c r="E35" s="32"/>
      <c r="F35" s="40"/>
      <c r="G35" s="32"/>
      <c r="H35" s="40"/>
      <c r="I35" s="32"/>
      <c r="J35" s="40"/>
      <c r="K35" s="31"/>
      <c r="L35" s="31"/>
      <c r="M35" s="4"/>
      <c r="N35" s="4"/>
      <c r="O35" s="4"/>
      <c r="P35" s="4"/>
    </row>
    <row r="36" spans="1:16" ht="30" customHeight="1">
      <c r="A36" s="29" t="s">
        <v>46</v>
      </c>
      <c r="B36" s="30"/>
      <c r="C36" s="30"/>
      <c r="D36" s="31">
        <v>300</v>
      </c>
      <c r="E36" s="4">
        <v>1</v>
      </c>
      <c r="F36" s="39">
        <v>300</v>
      </c>
      <c r="G36" s="31"/>
      <c r="H36" s="41">
        <v>300</v>
      </c>
      <c r="I36" s="31"/>
      <c r="J36" s="39">
        <f>F36-H36</f>
        <v>0</v>
      </c>
      <c r="K36" s="31"/>
      <c r="L36" s="50" t="s">
        <v>79</v>
      </c>
      <c r="M36" s="4"/>
      <c r="N36" s="4"/>
      <c r="O36" s="4"/>
      <c r="P36" s="4"/>
    </row>
    <row r="37" spans="1:16" ht="30" customHeight="1">
      <c r="A37" s="29" t="s">
        <v>47</v>
      </c>
      <c r="B37" s="30"/>
      <c r="C37" s="30"/>
      <c r="D37" s="31">
        <v>15</v>
      </c>
      <c r="E37" s="31">
        <v>100</v>
      </c>
      <c r="F37" s="39">
        <f>D37*Expenditure!E37</f>
        <v>1500</v>
      </c>
      <c r="G37" s="31"/>
      <c r="H37" s="41">
        <v>1590</v>
      </c>
      <c r="I37" s="31"/>
      <c r="J37" s="39"/>
      <c r="K37" s="31"/>
      <c r="L37" s="50"/>
      <c r="M37" s="4"/>
      <c r="N37" s="4"/>
      <c r="O37" s="4"/>
      <c r="P37" s="4"/>
    </row>
    <row r="38" spans="1:16" ht="30" customHeight="1">
      <c r="A38" s="29" t="s">
        <v>54</v>
      </c>
      <c r="B38" s="30"/>
      <c r="C38" s="30"/>
      <c r="D38" s="31">
        <v>12</v>
      </c>
      <c r="E38" s="31">
        <v>50</v>
      </c>
      <c r="F38" s="39">
        <f>D38*Expenditure!E38</f>
        <v>600</v>
      </c>
      <c r="G38" s="31"/>
      <c r="H38" s="41">
        <v>528</v>
      </c>
      <c r="I38" s="31"/>
      <c r="J38" s="39"/>
      <c r="K38" s="31"/>
      <c r="L38" s="50"/>
      <c r="M38" s="4"/>
      <c r="N38" s="4"/>
      <c r="O38" s="4"/>
      <c r="P38" s="4"/>
    </row>
    <row r="39" spans="1:16" ht="30" customHeight="1">
      <c r="A39" s="29" t="s">
        <v>55</v>
      </c>
      <c r="B39" s="30"/>
      <c r="C39" s="30"/>
      <c r="D39" s="31">
        <v>7.5</v>
      </c>
      <c r="E39" s="31">
        <v>50</v>
      </c>
      <c r="F39" s="39">
        <f>D39*Expenditure!E39</f>
        <v>375</v>
      </c>
      <c r="G39" s="31"/>
      <c r="H39" s="41">
        <v>412.5</v>
      </c>
      <c r="I39" s="31"/>
      <c r="J39" s="39"/>
      <c r="K39" s="31"/>
      <c r="L39" s="50"/>
      <c r="M39" s="4"/>
      <c r="N39" s="4"/>
      <c r="O39" s="4"/>
      <c r="P39" s="4"/>
    </row>
    <row r="40" spans="1:16" ht="30" customHeight="1">
      <c r="A40" s="29" t="s">
        <v>56</v>
      </c>
      <c r="B40" s="30"/>
      <c r="C40" s="30"/>
      <c r="D40" s="31">
        <v>20</v>
      </c>
      <c r="E40" s="31">
        <v>20</v>
      </c>
      <c r="F40" s="39">
        <f>D40*Expenditure!E40</f>
        <v>400</v>
      </c>
      <c r="G40" s="31"/>
      <c r="H40" s="41">
        <v>420</v>
      </c>
      <c r="I40" s="31"/>
      <c r="J40" s="39"/>
      <c r="K40" s="31"/>
      <c r="L40" s="50"/>
      <c r="M40" s="4"/>
      <c r="N40" s="4"/>
      <c r="O40" s="4"/>
      <c r="P40" s="4"/>
    </row>
    <row r="41" spans="1:16" ht="30" customHeight="1">
      <c r="A41" s="29" t="s">
        <v>40</v>
      </c>
      <c r="B41" s="30"/>
      <c r="C41" s="30"/>
      <c r="E41" s="31"/>
      <c r="F41" s="39">
        <v>500</v>
      </c>
      <c r="G41" s="31"/>
      <c r="H41" s="41">
        <v>500</v>
      </c>
      <c r="I41" s="31"/>
      <c r="J41" s="39">
        <f>F41-H41</f>
        <v>0</v>
      </c>
      <c r="K41" s="31"/>
      <c r="M41" s="4"/>
      <c r="N41" s="4"/>
      <c r="O41" s="4"/>
      <c r="P41" s="4"/>
    </row>
    <row r="42" spans="1:16" ht="12.75">
      <c r="A42" s="44" t="s">
        <v>32</v>
      </c>
      <c r="B42" s="32"/>
      <c r="C42" s="32"/>
      <c r="D42" s="32"/>
      <c r="E42" s="32"/>
      <c r="F42" s="40"/>
      <c r="G42" s="32"/>
      <c r="H42" s="40"/>
      <c r="I42" s="32"/>
      <c r="J42" s="40"/>
      <c r="K42" s="31"/>
      <c r="L42" s="31"/>
      <c r="M42" s="4"/>
      <c r="N42" s="4"/>
      <c r="O42" s="4"/>
      <c r="P42" s="4"/>
    </row>
    <row r="43" spans="1:16" ht="30" customHeight="1">
      <c r="A43" s="29" t="s">
        <v>30</v>
      </c>
      <c r="B43" s="30"/>
      <c r="C43" s="30"/>
      <c r="D43" s="31"/>
      <c r="E43" s="31"/>
      <c r="F43" s="39">
        <v>1000</v>
      </c>
      <c r="G43" s="31"/>
      <c r="H43" s="41">
        <v>1000</v>
      </c>
      <c r="I43" s="31"/>
      <c r="J43" s="39">
        <f>F43-H43</f>
        <v>0</v>
      </c>
      <c r="K43" s="31"/>
      <c r="L43" s="29" t="s">
        <v>80</v>
      </c>
      <c r="M43" s="4"/>
      <c r="N43" s="4"/>
      <c r="O43" s="4"/>
      <c r="P43" s="4"/>
    </row>
    <row r="44" spans="1:16" ht="30" customHeight="1">
      <c r="A44" s="29" t="s">
        <v>31</v>
      </c>
      <c r="B44" s="30"/>
      <c r="C44" s="30"/>
      <c r="D44" s="31"/>
      <c r="E44" s="31"/>
      <c r="F44" s="39">
        <v>2000</v>
      </c>
      <c r="G44" s="31"/>
      <c r="H44" s="41">
        <v>2000</v>
      </c>
      <c r="I44" s="31"/>
      <c r="J44" s="39">
        <f>F44-H44</f>
        <v>0</v>
      </c>
      <c r="K44" s="31"/>
      <c r="M44" s="4"/>
      <c r="N44" s="4"/>
      <c r="O44" s="4"/>
      <c r="P44" s="4"/>
    </row>
    <row r="45" spans="1:16" ht="12.75">
      <c r="A45" s="32" t="s">
        <v>27</v>
      </c>
      <c r="B45" s="32"/>
      <c r="C45" s="32"/>
      <c r="D45" s="32"/>
      <c r="E45" s="32"/>
      <c r="F45" s="40"/>
      <c r="G45" s="32"/>
      <c r="H45" s="40"/>
      <c r="I45" s="32"/>
      <c r="J45" s="40"/>
      <c r="K45" s="31"/>
      <c r="L45" s="31"/>
      <c r="M45" s="4"/>
      <c r="N45" s="4"/>
      <c r="O45" s="4"/>
      <c r="P45" s="4"/>
    </row>
    <row r="46" spans="1:16" ht="30" customHeight="1">
      <c r="A46" s="29" t="s">
        <v>38</v>
      </c>
      <c r="B46" s="30"/>
      <c r="C46" s="30"/>
      <c r="D46" s="31">
        <v>25</v>
      </c>
      <c r="E46" s="31">
        <v>8</v>
      </c>
      <c r="F46" s="41">
        <f>8*25</f>
        <v>200</v>
      </c>
      <c r="G46" s="31"/>
      <c r="H46" s="41">
        <v>200</v>
      </c>
      <c r="I46" s="31"/>
      <c r="J46" s="39">
        <f>F46-H46</f>
        <v>0</v>
      </c>
      <c r="K46" s="31"/>
      <c r="L46" s="29" t="s">
        <v>81</v>
      </c>
      <c r="M46" s="4"/>
      <c r="N46" s="4"/>
      <c r="O46" s="4"/>
      <c r="P46" s="4"/>
    </row>
    <row r="47" spans="1:16" ht="30" customHeight="1">
      <c r="A47" s="29" t="s">
        <v>68</v>
      </c>
      <c r="B47" s="30"/>
      <c r="C47" s="30"/>
      <c r="D47" s="31"/>
      <c r="E47" s="31"/>
      <c r="F47" s="41">
        <v>800</v>
      </c>
      <c r="G47" s="31"/>
      <c r="H47" s="41">
        <v>800</v>
      </c>
      <c r="I47" s="31"/>
      <c r="J47" s="39"/>
      <c r="K47" s="31"/>
      <c r="L47" s="29" t="s">
        <v>82</v>
      </c>
      <c r="M47" s="4"/>
      <c r="N47" s="4"/>
      <c r="O47" s="4"/>
      <c r="P47" s="4"/>
    </row>
    <row r="48" spans="1:16" ht="12.75">
      <c r="A48" s="32" t="s">
        <v>26</v>
      </c>
      <c r="B48" s="32"/>
      <c r="C48" s="32"/>
      <c r="D48" s="32"/>
      <c r="E48" s="32"/>
      <c r="F48" s="40"/>
      <c r="G48" s="32"/>
      <c r="H48" s="40"/>
      <c r="I48" s="32"/>
      <c r="J48" s="40"/>
      <c r="K48" s="31"/>
      <c r="L48" s="31"/>
      <c r="M48" s="4"/>
      <c r="N48" s="4"/>
      <c r="O48" s="4"/>
      <c r="P48" s="4"/>
    </row>
    <row r="49" spans="1:16" ht="30" customHeight="1">
      <c r="A49" s="29" t="s">
        <v>69</v>
      </c>
      <c r="B49" s="30"/>
      <c r="C49" s="30"/>
      <c r="D49" s="31"/>
      <c r="E49" s="31"/>
      <c r="F49" s="41">
        <v>200</v>
      </c>
      <c r="G49" s="31"/>
      <c r="H49" s="41">
        <v>200</v>
      </c>
      <c r="I49" s="31"/>
      <c r="J49" s="39"/>
      <c r="K49" s="31"/>
      <c r="L49" s="29" t="s">
        <v>83</v>
      </c>
      <c r="M49" s="4"/>
      <c r="N49" s="4"/>
      <c r="O49" s="4"/>
      <c r="P49" s="4"/>
    </row>
    <row r="50" spans="1:16" ht="30" customHeight="1" thickBot="1">
      <c r="A50" s="38" t="s">
        <v>28</v>
      </c>
      <c r="B50" s="4"/>
      <c r="C50" s="4"/>
      <c r="D50" s="4"/>
      <c r="E50" s="4"/>
      <c r="F50" s="15">
        <v>6000</v>
      </c>
      <c r="G50" s="4"/>
      <c r="H50" s="27">
        <v>0</v>
      </c>
      <c r="I50" s="4"/>
      <c r="J50" s="15">
        <f>F50-H50</f>
        <v>6000</v>
      </c>
      <c r="K50" s="31"/>
      <c r="L50" s="29" t="s">
        <v>84</v>
      </c>
      <c r="M50" s="4"/>
      <c r="N50" s="4"/>
      <c r="O50" s="4"/>
      <c r="P50" s="4"/>
    </row>
    <row r="51" spans="1:16" ht="14.25" thickBot="1" thickTop="1">
      <c r="A51" s="4" t="s">
        <v>4</v>
      </c>
      <c r="B51" s="4"/>
      <c r="C51" s="4"/>
      <c r="D51" s="4"/>
      <c r="E51" s="4"/>
      <c r="F51" s="16">
        <f>SUM(F7:F50)</f>
        <v>56875</v>
      </c>
      <c r="G51" s="4"/>
      <c r="H51" s="16">
        <f>SUM(H7:H50)</f>
        <v>51188.5</v>
      </c>
      <c r="I51" s="4"/>
      <c r="J51" s="16">
        <f>SUM(J7:J50)</f>
        <v>5488</v>
      </c>
      <c r="K51" s="31"/>
      <c r="L51" s="31"/>
      <c r="M51" s="4"/>
      <c r="N51" s="4"/>
      <c r="O51" s="4"/>
      <c r="P51" s="4"/>
    </row>
    <row r="52" spans="2:16" ht="13.5" thickTop="1">
      <c r="B52" s="4"/>
      <c r="C52" s="4"/>
      <c r="D52" s="4"/>
      <c r="E52" s="4"/>
      <c r="F52" s="4"/>
      <c r="G52" s="4"/>
      <c r="H52" s="4"/>
      <c r="I52" s="4"/>
      <c r="J52" s="4"/>
      <c r="K52" s="31"/>
      <c r="L52" s="31"/>
      <c r="M52" s="4"/>
      <c r="N52" s="4"/>
      <c r="O52" s="4"/>
      <c r="P52" s="4"/>
    </row>
    <row r="53" spans="1:16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33"/>
      <c r="L53" s="33"/>
      <c r="M53" s="25"/>
      <c r="N53" s="28"/>
      <c r="O53" s="28"/>
      <c r="P53" s="4"/>
    </row>
    <row r="54" spans="1:16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33"/>
      <c r="L54" s="33"/>
      <c r="M54" s="25"/>
      <c r="N54" s="28"/>
      <c r="O54" s="28"/>
      <c r="P54" s="4"/>
    </row>
    <row r="55" spans="1:16" ht="12.75">
      <c r="A55" s="26"/>
      <c r="B55" s="25"/>
      <c r="C55" s="25"/>
      <c r="D55" s="25"/>
      <c r="E55" s="25"/>
      <c r="F55" s="25"/>
      <c r="G55" s="25"/>
      <c r="H55" s="25"/>
      <c r="I55" s="25"/>
      <c r="J55" s="25"/>
      <c r="K55" s="33"/>
      <c r="L55" s="33"/>
      <c r="M55" s="25"/>
      <c r="N55" s="28"/>
      <c r="O55" s="28"/>
      <c r="P55" s="4"/>
    </row>
    <row r="56" spans="1:16" ht="12.75">
      <c r="A56" s="26"/>
      <c r="B56" s="25"/>
      <c r="C56" s="25"/>
      <c r="D56" s="25"/>
      <c r="E56" s="25"/>
      <c r="F56" s="25"/>
      <c r="G56" s="25"/>
      <c r="H56" s="25"/>
      <c r="I56" s="25"/>
      <c r="J56" s="25"/>
      <c r="K56" s="33"/>
      <c r="L56" s="33"/>
      <c r="M56" s="25"/>
      <c r="N56" s="28"/>
      <c r="O56" s="28"/>
      <c r="P56" s="4"/>
    </row>
    <row r="57" spans="1:16" ht="12.75">
      <c r="A57" s="26"/>
      <c r="B57" s="25"/>
      <c r="C57" s="25"/>
      <c r="D57" s="25"/>
      <c r="E57" s="25"/>
      <c r="F57" s="25"/>
      <c r="G57" s="25"/>
      <c r="H57" s="25"/>
      <c r="I57" s="25"/>
      <c r="J57" s="25"/>
      <c r="K57" s="33"/>
      <c r="L57" s="33"/>
      <c r="M57" s="25"/>
      <c r="N57" s="4"/>
      <c r="O57" s="4"/>
      <c r="P57" s="4"/>
    </row>
    <row r="58" spans="1:16" ht="12.75">
      <c r="A58" s="26"/>
      <c r="B58" s="25"/>
      <c r="C58" s="25"/>
      <c r="D58" s="25"/>
      <c r="E58" s="25"/>
      <c r="F58" s="25"/>
      <c r="G58" s="25"/>
      <c r="H58" s="25"/>
      <c r="I58" s="25"/>
      <c r="J58" s="25"/>
      <c r="K58" s="33"/>
      <c r="L58" s="33"/>
      <c r="M58" s="25"/>
      <c r="N58" s="4"/>
      <c r="O58" s="4"/>
      <c r="P58" s="4"/>
    </row>
    <row r="59" spans="1:16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33"/>
      <c r="L59" s="33"/>
      <c r="M59" s="25"/>
      <c r="N59" s="4"/>
      <c r="O59" s="4"/>
      <c r="P59" s="4"/>
    </row>
    <row r="60" spans="1:1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33"/>
      <c r="L60" s="33"/>
      <c r="M60" s="25"/>
      <c r="N60" s="4"/>
      <c r="O60" s="4"/>
      <c r="P60" s="4"/>
    </row>
    <row r="61" spans="1:16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33"/>
      <c r="L61" s="34"/>
      <c r="M61" s="25"/>
      <c r="N61" s="4"/>
      <c r="O61" s="4"/>
      <c r="P61" s="4"/>
    </row>
    <row r="62" spans="1:16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33"/>
      <c r="L62" s="34"/>
      <c r="M62" s="25"/>
      <c r="N62" s="4"/>
      <c r="O62" s="4"/>
      <c r="P62" s="4"/>
    </row>
    <row r="63" spans="1:16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33"/>
      <c r="L63" s="34"/>
      <c r="M63" s="25"/>
      <c r="N63" s="4"/>
      <c r="O63" s="4"/>
      <c r="P63" s="4"/>
    </row>
    <row r="64" spans="1:16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33"/>
      <c r="L64" s="34"/>
      <c r="M64" s="25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31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31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31"/>
      <c r="M67" s="4"/>
      <c r="N67" s="4"/>
      <c r="O67" s="4"/>
      <c r="P67" s="4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31"/>
      <c r="M68" s="4"/>
      <c r="N68" s="4"/>
      <c r="O68" s="4"/>
      <c r="P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31"/>
    </row>
  </sheetData>
  <sheetProtection/>
  <autoFilter ref="B6:J6"/>
  <mergeCells count="5">
    <mergeCell ref="M1:N1"/>
    <mergeCell ref="A1:I1"/>
    <mergeCell ref="L12:L15"/>
    <mergeCell ref="L18:L22"/>
    <mergeCell ref="L36:L40"/>
  </mergeCells>
  <printOptions/>
  <pageMargins left="0.75" right="0.75" top="1" bottom="1" header="0.5" footer="0.5"/>
  <pageSetup fitToHeight="1" fitToWidth="1" horizontalDpi="200" verticalDpi="200" orientation="portrait" paperSize="9" scale="44" r:id="rId2"/>
  <headerFooter alignWithMargins="0">
    <oddHeader>&amp;L&amp;"Arial,Bold"University of Exeter Confidential&amp;C&amp;D&amp;R&amp;G</oddHeader>
    <oddFooter>&amp;LCorrect as of &amp;T&amp;C&amp;D&amp;R&amp;P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Exeter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pjmh201</dc:creator>
  <cp:keywords/>
  <dc:description/>
  <cp:lastModifiedBy>Pete Hodges</cp:lastModifiedBy>
  <cp:lastPrinted>2012-07-30T12:50:43Z</cp:lastPrinted>
  <dcterms:created xsi:type="dcterms:W3CDTF">2009-08-06T13:51:01Z</dcterms:created>
  <dcterms:modified xsi:type="dcterms:W3CDTF">2012-09-12T16:55:41Z</dcterms:modified>
  <cp:category/>
  <cp:version/>
  <cp:contentType/>
  <cp:contentStatus/>
</cp:coreProperties>
</file>